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F46" i="1"/>
  <c r="I46" i="1" s="1"/>
  <c r="I45" i="1"/>
  <c r="F45" i="1"/>
  <c r="E45" i="1"/>
  <c r="D45" i="1"/>
  <c r="F44" i="1"/>
  <c r="I44" i="1" s="1"/>
  <c r="H43" i="1"/>
  <c r="G43" i="1"/>
  <c r="F43" i="1"/>
  <c r="I43" i="1" s="1"/>
  <c r="E43" i="1"/>
  <c r="D43" i="1"/>
  <c r="F42" i="1"/>
  <c r="I42" i="1" s="1"/>
  <c r="F41" i="1"/>
  <c r="I41" i="1" s="1"/>
  <c r="I40" i="1"/>
  <c r="F40" i="1"/>
  <c r="F39" i="1"/>
  <c r="I39" i="1" s="1"/>
  <c r="F38" i="1"/>
  <c r="I38" i="1" s="1"/>
  <c r="F37" i="1"/>
  <c r="F36" i="1" s="1"/>
  <c r="H36" i="1"/>
  <c r="G36" i="1"/>
  <c r="E36" i="1"/>
  <c r="D36" i="1"/>
  <c r="F35" i="1"/>
  <c r="I35" i="1" s="1"/>
  <c r="H34" i="1"/>
  <c r="G34" i="1"/>
  <c r="E34" i="1"/>
  <c r="D34" i="1"/>
  <c r="F34" i="1" s="1"/>
  <c r="I34" i="1" s="1"/>
  <c r="F33" i="1"/>
  <c r="I33" i="1" s="1"/>
  <c r="I32" i="1"/>
  <c r="F32" i="1"/>
  <c r="F31" i="1"/>
  <c r="I31" i="1" s="1"/>
  <c r="F30" i="1"/>
  <c r="I30" i="1" s="1"/>
  <c r="F29" i="1"/>
  <c r="I29" i="1" s="1"/>
  <c r="I28" i="1"/>
  <c r="F28" i="1"/>
  <c r="F27" i="1"/>
  <c r="I27" i="1" s="1"/>
  <c r="F26" i="1"/>
  <c r="I26" i="1" s="1"/>
  <c r="F25" i="1"/>
  <c r="I25" i="1" s="1"/>
  <c r="H24" i="1"/>
  <c r="G24" i="1"/>
  <c r="E24" i="1"/>
  <c r="D24" i="1"/>
  <c r="F24" i="1" s="1"/>
  <c r="I24" i="1" s="1"/>
  <c r="F23" i="1"/>
  <c r="I23" i="1" s="1"/>
  <c r="I22" i="1"/>
  <c r="F22" i="1"/>
  <c r="F21" i="1"/>
  <c r="I21" i="1" s="1"/>
  <c r="F20" i="1"/>
  <c r="I20" i="1" s="1"/>
  <c r="F19" i="1"/>
  <c r="I19" i="1" s="1"/>
  <c r="I18" i="1"/>
  <c r="F18" i="1"/>
  <c r="F17" i="1"/>
  <c r="I17" i="1" s="1"/>
  <c r="H16" i="1"/>
  <c r="G16" i="1"/>
  <c r="E16" i="1"/>
  <c r="D16" i="1"/>
  <c r="F16" i="1" s="1"/>
  <c r="I16" i="1" s="1"/>
  <c r="F15" i="1"/>
  <c r="I15" i="1" s="1"/>
  <c r="F14" i="1"/>
  <c r="I14" i="1" s="1"/>
  <c r="F13" i="1"/>
  <c r="I13" i="1" s="1"/>
  <c r="I12" i="1"/>
  <c r="F12" i="1"/>
  <c r="F11" i="1"/>
  <c r="I11" i="1" s="1"/>
  <c r="H10" i="1"/>
  <c r="H47" i="1" s="1"/>
  <c r="G10" i="1"/>
  <c r="G47" i="1" s="1"/>
  <c r="F10" i="1"/>
  <c r="E10" i="1"/>
  <c r="E47" i="1" s="1"/>
  <c r="D10" i="1"/>
  <c r="D47" i="1" s="1"/>
  <c r="F47" i="1" l="1"/>
  <c r="I10" i="1"/>
  <c r="I47" i="1" s="1"/>
  <c r="I37" i="1"/>
  <c r="I36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<sst xmlns="http://schemas.openxmlformats.org/spreadsheetml/2006/main" count="54" uniqueCount="54">
  <si>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</si>
  <si>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POR OBJETO DEL GASTO (CAPÍTULO Y CONCEPTO)</t>
  </si>
  <si>
    <t>Del 1 de Enero al 30 de Junio de 2019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</si>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</sst>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7" xfId="0" applyNumberFormat="1" applyFont="1" applyBorder="1"/>
    <xf numFmtId="4" fontId="2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3" fontId="5" fillId="2" borderId="7" xfId="1" applyFont="1" applyFill="1" applyBorder="1" applyAlignment="1">
      <alignment horizontal="right" vertical="center" wrapText="1"/>
    </xf>
    <xf numFmtId="43" fontId="2" fillId="0" borderId="0" xfId="1" applyFont="1"/>
    <xf numFmtId="0" fontId="5" fillId="0" borderId="0" xfId="0" applyFont="1"/>
    <xf numFmtId="4" fontId="5" fillId="0" borderId="7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5" fillId="0" borderId="6" xfId="0" applyFont="1" applyBorder="1"/>
    <xf numFmtId="0" fontId="6" fillId="2" borderId="0" xfId="0" applyFont="1" applyFill="1" applyBorder="1" applyAlignment="1">
      <alignment vertical="center" wrapText="1"/>
    </xf>
    <xf numFmtId="4" fontId="2" fillId="0" borderId="9" xfId="0" applyNumberFormat="1" applyFont="1" applyBorder="1"/>
    <xf numFmtId="0" fontId="5" fillId="2" borderId="0" xfId="0" applyFont="1" applyFill="1"/>
    <xf numFmtId="0" fontId="5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1199587</xdr:colOff>
      <xdr:row>50</xdr:row>
      <xdr:rowOff>91535</xdr:rowOff>
    </xdr:from>
    <xdr:to>
      <xdr:col>3</xdr:col>
      <xdr:colOff>705970</xdr:colOff>
      <xdr:row>57</xdr:row>
      <xdr:rowOff>123265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666312" y="8302085"/>
          <a:ext cx="3325908" cy="11652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847158</xdr:colOff>
      <xdr:row>51</xdr:row>
      <xdr:rowOff>10085</xdr:rowOff>
    </xdr:from>
    <xdr:to>
      <xdr:col>8</xdr:col>
      <xdr:colOff>89647</xdr:colOff>
      <xdr:row>55</xdr:row>
      <xdr:rowOff>22412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419408" y="8382560"/>
          <a:ext cx="2871514" cy="6600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8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8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tabSelected="1" zoomScale="85" zoomScaleNormal="85" workbookViewId="0">
      <selection activeCell="G47" sqref="G47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5.5703125" style="3" customWidth="1"/>
    <col min="5" max="5" width="18.7109375" style="3" customWidth="1"/>
    <col min="6" max="6" width="19.85546875" style="3" customWidth="1"/>
    <col min="7" max="7" width="16.7109375" style="3" customWidth="1"/>
    <col min="8" max="8" width="17.85546875" style="3" customWidth="1"/>
    <col min="9" max="9" width="18.85546875" style="3" customWidth="1"/>
    <col min="10" max="10" width="9.5703125" style="1" customWidth="1"/>
    <col min="11" max="16384" width="11.42578125" style="3"/>
  </cols>
  <sheetData>
    <row r="1" spans="2:9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ht="6.75" customHeight="1" x14ac:dyDescent="0.2"/>
    <row r="5" spans="2:9" s="1" customFormat="1" ht="18" customHeight="1" x14ac:dyDescent="0.2">
      <c r="C5" s="4" t="s">
        <v>3</v>
      </c>
      <c r="D5" s="5" t="s">
        <v>4</v>
      </c>
      <c r="E5" s="5"/>
      <c r="F5" s="5"/>
      <c r="G5" s="6"/>
      <c r="H5" s="6"/>
    </row>
    <row r="6" spans="2:9" s="1" customFormat="1" ht="6.75" customHeight="1" x14ac:dyDescent="0.2"/>
    <row r="7" spans="2:9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2:9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2:9" ht="11.25" customHeight="1" x14ac:dyDescent="0.2"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2:9" ht="12.75" customHeight="1" x14ac:dyDescent="0.2">
      <c r="B10" s="10" t="s">
        <v>15</v>
      </c>
      <c r="C10" s="11"/>
      <c r="D10" s="12">
        <f>SUM(D11:D14)</f>
        <v>13578371.000000002</v>
      </c>
      <c r="E10" s="12">
        <f>SUM(E11:E15)</f>
        <v>14419915.189999999</v>
      </c>
      <c r="F10" s="12">
        <f>SUM(F11:F15)</f>
        <v>27998286.189999998</v>
      </c>
      <c r="G10" s="12">
        <f>SUM(G11:G15)</f>
        <v>15101494.77</v>
      </c>
      <c r="H10" s="12">
        <f>SUM(H11:H15)</f>
        <v>15101494.77</v>
      </c>
      <c r="I10" s="12">
        <f>SUM(I11:I15)</f>
        <v>12896791.420000002</v>
      </c>
    </row>
    <row r="11" spans="2:9" x14ac:dyDescent="0.2">
      <c r="B11" s="13"/>
      <c r="C11" s="14" t="s">
        <v>16</v>
      </c>
      <c r="D11" s="15">
        <v>9476610.1300000008</v>
      </c>
      <c r="E11" s="16">
        <v>9417463.7300000004</v>
      </c>
      <c r="F11" s="15">
        <f>+D11+E11</f>
        <v>18894073.859999999</v>
      </c>
      <c r="G11" s="15">
        <v>10815552.119999999</v>
      </c>
      <c r="H11" s="15">
        <v>10815552.119999999</v>
      </c>
      <c r="I11" s="15">
        <f>F11-G11</f>
        <v>8078521.7400000002</v>
      </c>
    </row>
    <row r="12" spans="2:9" x14ac:dyDescent="0.2">
      <c r="B12" s="13"/>
      <c r="C12" s="14" t="s">
        <v>17</v>
      </c>
      <c r="D12" s="15">
        <v>1591556.13</v>
      </c>
      <c r="E12" s="16">
        <v>1669068.13</v>
      </c>
      <c r="F12" s="15">
        <f>+D12+E12</f>
        <v>3260624.26</v>
      </c>
      <c r="G12" s="15">
        <v>951551.1</v>
      </c>
      <c r="H12" s="15">
        <v>951551.1</v>
      </c>
      <c r="I12" s="15">
        <f>F12-G12</f>
        <v>2309073.1599999997</v>
      </c>
    </row>
    <row r="13" spans="2:9" x14ac:dyDescent="0.2">
      <c r="B13" s="13"/>
      <c r="C13" s="14" t="s">
        <v>18</v>
      </c>
      <c r="D13" s="15">
        <v>1932420.64</v>
      </c>
      <c r="E13" s="16">
        <v>1932420.64</v>
      </c>
      <c r="F13" s="15">
        <f>+D13+E13</f>
        <v>3864841.28</v>
      </c>
      <c r="G13" s="15">
        <v>2378683.2999999998</v>
      </c>
      <c r="H13" s="15">
        <v>2378683.2999999998</v>
      </c>
      <c r="I13" s="15">
        <f>F13-G13</f>
        <v>1486157.98</v>
      </c>
    </row>
    <row r="14" spans="2:9" x14ac:dyDescent="0.2">
      <c r="B14" s="17"/>
      <c r="C14" s="14" t="s">
        <v>19</v>
      </c>
      <c r="D14" s="15">
        <v>577784.1</v>
      </c>
      <c r="E14" s="16">
        <v>742504.69</v>
      </c>
      <c r="F14" s="15">
        <f>+D14+E14</f>
        <v>1320288.79</v>
      </c>
      <c r="G14" s="15">
        <v>955708.25</v>
      </c>
      <c r="H14" s="15">
        <v>955708.25</v>
      </c>
      <c r="I14" s="15">
        <f>F14-G14</f>
        <v>364580.54000000004</v>
      </c>
    </row>
    <row r="15" spans="2:9" x14ac:dyDescent="0.2">
      <c r="B15" s="17"/>
      <c r="C15" s="14" t="s">
        <v>20</v>
      </c>
      <c r="D15" s="15">
        <v>0</v>
      </c>
      <c r="E15" s="16">
        <v>658458</v>
      </c>
      <c r="F15" s="15">
        <f>+D15+E15</f>
        <v>658458</v>
      </c>
      <c r="G15" s="15">
        <v>0</v>
      </c>
      <c r="H15" s="15">
        <v>0</v>
      </c>
      <c r="I15" s="15">
        <f>F15-G15</f>
        <v>658458</v>
      </c>
    </row>
    <row r="16" spans="2:9" ht="12.75" customHeight="1" x14ac:dyDescent="0.2">
      <c r="B16" s="18" t="s">
        <v>21</v>
      </c>
      <c r="C16" s="19"/>
      <c r="D16" s="20">
        <f>SUM(D17:D23)</f>
        <v>868147.49</v>
      </c>
      <c r="E16" s="20">
        <f>SUM(E17:E23)</f>
        <v>1067071.6299999999</v>
      </c>
      <c r="F16" s="20">
        <f t="shared" ref="F16:F46" si="0">+D16+E16</f>
        <v>1935219.1199999999</v>
      </c>
      <c r="G16" s="20">
        <f>SUM(G17:G23)</f>
        <v>513211.64</v>
      </c>
      <c r="H16" s="20">
        <f>SUM(H17:H23)</f>
        <v>489711.62</v>
      </c>
      <c r="I16" s="20">
        <f>+F16-G16</f>
        <v>1422007.48</v>
      </c>
    </row>
    <row r="17" spans="2:9" x14ac:dyDescent="0.2">
      <c r="B17" s="13"/>
      <c r="C17" s="14" t="s">
        <v>22</v>
      </c>
      <c r="D17" s="15">
        <v>283990.49</v>
      </c>
      <c r="E17" s="16">
        <v>309254.89</v>
      </c>
      <c r="F17" s="15">
        <f t="shared" si="0"/>
        <v>593245.38</v>
      </c>
      <c r="G17" s="15">
        <v>333491.92</v>
      </c>
      <c r="H17" s="15">
        <v>333491.92</v>
      </c>
      <c r="I17" s="15">
        <f t="shared" ref="I17:I23" si="1">F17-G17</f>
        <v>259753.46000000002</v>
      </c>
    </row>
    <row r="18" spans="2:9" x14ac:dyDescent="0.2">
      <c r="B18" s="13"/>
      <c r="C18" s="14" t="s">
        <v>23</v>
      </c>
      <c r="D18" s="15">
        <v>32276.49</v>
      </c>
      <c r="E18" s="16">
        <v>68315.47</v>
      </c>
      <c r="F18" s="15">
        <f t="shared" si="0"/>
        <v>100591.96</v>
      </c>
      <c r="G18" s="15">
        <v>22820.7</v>
      </c>
      <c r="H18" s="15">
        <v>22820.7</v>
      </c>
      <c r="I18" s="15">
        <f t="shared" si="1"/>
        <v>77771.260000000009</v>
      </c>
    </row>
    <row r="19" spans="2:9" x14ac:dyDescent="0.2">
      <c r="B19" s="13"/>
      <c r="C19" s="14" t="s">
        <v>24</v>
      </c>
      <c r="D19" s="15">
        <v>272677.51</v>
      </c>
      <c r="E19" s="16">
        <v>155928.41</v>
      </c>
      <c r="F19" s="15">
        <f t="shared" si="0"/>
        <v>428605.92000000004</v>
      </c>
      <c r="G19" s="15">
        <v>8261.14</v>
      </c>
      <c r="H19" s="15">
        <v>8261.14</v>
      </c>
      <c r="I19" s="15">
        <f t="shared" si="1"/>
        <v>420344.78</v>
      </c>
    </row>
    <row r="20" spans="2:9" x14ac:dyDescent="0.2">
      <c r="B20" s="17"/>
      <c r="C20" s="14" t="s">
        <v>25</v>
      </c>
      <c r="D20" s="15">
        <v>91803</v>
      </c>
      <c r="E20" s="16">
        <v>244710.63</v>
      </c>
      <c r="F20" s="15">
        <f t="shared" si="0"/>
        <v>336513.63</v>
      </c>
      <c r="G20" s="15">
        <v>2957.25</v>
      </c>
      <c r="H20" s="15">
        <v>2957.25</v>
      </c>
      <c r="I20" s="15">
        <f t="shared" si="1"/>
        <v>333556.38</v>
      </c>
    </row>
    <row r="21" spans="2:9" x14ac:dyDescent="0.2">
      <c r="B21" s="17"/>
      <c r="C21" s="14" t="s">
        <v>26</v>
      </c>
      <c r="D21" s="15">
        <v>93000</v>
      </c>
      <c r="E21" s="16">
        <v>70980.490000000005</v>
      </c>
      <c r="F21" s="15">
        <f t="shared" si="0"/>
        <v>163980.49</v>
      </c>
      <c r="G21" s="15">
        <v>100688.55</v>
      </c>
      <c r="H21" s="15">
        <v>100688.55</v>
      </c>
      <c r="I21" s="15">
        <f t="shared" si="1"/>
        <v>63291.939999999988</v>
      </c>
    </row>
    <row r="22" spans="2:9" x14ac:dyDescent="0.2">
      <c r="B22" s="17"/>
      <c r="C22" s="14" t="s">
        <v>27</v>
      </c>
      <c r="D22" s="15">
        <v>50400</v>
      </c>
      <c r="E22" s="16">
        <v>44050</v>
      </c>
      <c r="F22" s="15">
        <f t="shared" si="0"/>
        <v>94450</v>
      </c>
      <c r="G22" s="15">
        <v>0</v>
      </c>
      <c r="H22" s="15">
        <v>0</v>
      </c>
      <c r="I22" s="15">
        <f t="shared" si="1"/>
        <v>94450</v>
      </c>
    </row>
    <row r="23" spans="2:9" x14ac:dyDescent="0.2">
      <c r="B23" s="17"/>
      <c r="C23" s="14" t="s">
        <v>28</v>
      </c>
      <c r="D23" s="15">
        <v>44000</v>
      </c>
      <c r="E23" s="16">
        <v>173831.74</v>
      </c>
      <c r="F23" s="15">
        <f t="shared" si="0"/>
        <v>217831.74</v>
      </c>
      <c r="G23" s="15">
        <v>44992.08</v>
      </c>
      <c r="H23" s="15">
        <v>21492.06</v>
      </c>
      <c r="I23" s="15">
        <f t="shared" si="1"/>
        <v>172839.65999999997</v>
      </c>
    </row>
    <row r="24" spans="2:9" ht="12.75" customHeight="1" x14ac:dyDescent="0.2">
      <c r="B24" s="18" t="s">
        <v>29</v>
      </c>
      <c r="C24" s="19"/>
      <c r="D24" s="20">
        <f>SUM(D25:D33)</f>
        <v>5045778.91</v>
      </c>
      <c r="E24" s="20">
        <f>SUM(E25:E33)</f>
        <v>1988191.83</v>
      </c>
      <c r="F24" s="20">
        <f t="shared" si="0"/>
        <v>7033970.7400000002</v>
      </c>
      <c r="G24" s="20">
        <f>SUM(G25:G33)</f>
        <v>3045779.3899999997</v>
      </c>
      <c r="H24" s="20">
        <f>SUM(H25:H33)</f>
        <v>2776358.3100000005</v>
      </c>
      <c r="I24" s="20">
        <f>+F24-G24</f>
        <v>3988191.3500000006</v>
      </c>
    </row>
    <row r="25" spans="2:9" x14ac:dyDescent="0.2">
      <c r="B25" s="17"/>
      <c r="C25" s="3" t="s">
        <v>30</v>
      </c>
      <c r="D25" s="15">
        <v>455157.04</v>
      </c>
      <c r="E25" s="21">
        <v>789276.17</v>
      </c>
      <c r="F25" s="15">
        <f t="shared" si="0"/>
        <v>1244433.21</v>
      </c>
      <c r="G25" s="15">
        <v>640674.38</v>
      </c>
      <c r="H25" s="15">
        <v>640674.38</v>
      </c>
      <c r="I25" s="15">
        <f t="shared" ref="I25:I33" si="2">F25-G25</f>
        <v>603758.82999999996</v>
      </c>
    </row>
    <row r="26" spans="2:9" x14ac:dyDescent="0.2">
      <c r="B26" s="17"/>
      <c r="C26" s="3" t="s">
        <v>31</v>
      </c>
      <c r="D26" s="15">
        <v>90734.17</v>
      </c>
      <c r="E26" s="21">
        <v>707649.98</v>
      </c>
      <c r="F26" s="15">
        <f t="shared" si="0"/>
        <v>798384.15</v>
      </c>
      <c r="G26" s="15">
        <v>574111.19999999995</v>
      </c>
      <c r="H26" s="15">
        <v>574111.19999999995</v>
      </c>
      <c r="I26" s="15">
        <f t="shared" si="2"/>
        <v>224272.95000000007</v>
      </c>
    </row>
    <row r="27" spans="2:9" x14ac:dyDescent="0.2">
      <c r="B27" s="17"/>
      <c r="C27" s="3" t="s">
        <v>32</v>
      </c>
      <c r="D27" s="15">
        <v>503289.7</v>
      </c>
      <c r="E27" s="21">
        <v>592631.69999999995</v>
      </c>
      <c r="F27" s="15">
        <f t="shared" si="0"/>
        <v>1095921.3999999999</v>
      </c>
      <c r="G27" s="15">
        <v>315723.31</v>
      </c>
      <c r="H27" s="15">
        <v>155414.64000000001</v>
      </c>
      <c r="I27" s="15">
        <f t="shared" si="2"/>
        <v>780198.08999999985</v>
      </c>
    </row>
    <row r="28" spans="2:9" x14ac:dyDescent="0.2">
      <c r="B28" s="17"/>
      <c r="C28" s="3" t="s">
        <v>33</v>
      </c>
      <c r="D28" s="15">
        <v>220788.56</v>
      </c>
      <c r="E28" s="21">
        <v>108384.42</v>
      </c>
      <c r="F28" s="15">
        <f t="shared" si="0"/>
        <v>329172.98</v>
      </c>
      <c r="G28" s="15">
        <v>44631.65</v>
      </c>
      <c r="H28" s="15">
        <v>41596.239999999998</v>
      </c>
      <c r="I28" s="15">
        <f t="shared" si="2"/>
        <v>284541.32999999996</v>
      </c>
    </row>
    <row r="29" spans="2:9" x14ac:dyDescent="0.2">
      <c r="B29" s="17"/>
      <c r="C29" s="3" t="s">
        <v>34</v>
      </c>
      <c r="D29" s="15">
        <v>2414991.8199999998</v>
      </c>
      <c r="E29" s="21">
        <v>-940300.19</v>
      </c>
      <c r="F29" s="15">
        <f t="shared" si="0"/>
        <v>1474691.63</v>
      </c>
      <c r="G29" s="15">
        <v>508642.86</v>
      </c>
      <c r="H29" s="15">
        <v>508642.86</v>
      </c>
      <c r="I29" s="15">
        <f t="shared" si="2"/>
        <v>966048.7699999999</v>
      </c>
    </row>
    <row r="30" spans="2:9" x14ac:dyDescent="0.2">
      <c r="B30" s="17"/>
      <c r="C30" s="3" t="s">
        <v>35</v>
      </c>
      <c r="D30" s="15">
        <v>116000</v>
      </c>
      <c r="E30" s="21">
        <v>0</v>
      </c>
      <c r="F30" s="15">
        <f t="shared" si="0"/>
        <v>116000</v>
      </c>
      <c r="G30" s="15">
        <v>64326.09</v>
      </c>
      <c r="H30" s="15">
        <v>64326.09</v>
      </c>
      <c r="I30" s="15">
        <f t="shared" si="2"/>
        <v>51673.91</v>
      </c>
    </row>
    <row r="31" spans="2:9" x14ac:dyDescent="0.2">
      <c r="B31" s="17"/>
      <c r="C31" s="3" t="s">
        <v>36</v>
      </c>
      <c r="D31" s="15">
        <v>387230.73</v>
      </c>
      <c r="E31" s="21">
        <v>194499.98</v>
      </c>
      <c r="F31" s="15">
        <f t="shared" si="0"/>
        <v>581730.71</v>
      </c>
      <c r="G31" s="15">
        <v>211744.8</v>
      </c>
      <c r="H31" s="15">
        <v>209984.8</v>
      </c>
      <c r="I31" s="15">
        <f t="shared" si="2"/>
        <v>369985.91</v>
      </c>
    </row>
    <row r="32" spans="2:9" x14ac:dyDescent="0.2">
      <c r="B32" s="17"/>
      <c r="C32" s="3" t="s">
        <v>37</v>
      </c>
      <c r="D32" s="15">
        <v>340387.9</v>
      </c>
      <c r="E32" s="21">
        <v>155529.43</v>
      </c>
      <c r="F32" s="15">
        <f t="shared" si="0"/>
        <v>495917.33</v>
      </c>
      <c r="G32" s="15">
        <v>155945.59</v>
      </c>
      <c r="H32" s="15">
        <v>132745.59</v>
      </c>
      <c r="I32" s="15">
        <f t="shared" si="2"/>
        <v>339971.74</v>
      </c>
    </row>
    <row r="33" spans="1:10" x14ac:dyDescent="0.2">
      <c r="B33" s="17"/>
      <c r="C33" s="3" t="s">
        <v>38</v>
      </c>
      <c r="D33" s="15">
        <v>517198.99</v>
      </c>
      <c r="E33" s="21">
        <v>380520.34</v>
      </c>
      <c r="F33" s="15">
        <f t="shared" si="0"/>
        <v>897719.33000000007</v>
      </c>
      <c r="G33" s="15">
        <v>529979.51</v>
      </c>
      <c r="H33" s="15">
        <v>448862.51</v>
      </c>
      <c r="I33" s="15">
        <f t="shared" si="2"/>
        <v>367739.82000000007</v>
      </c>
    </row>
    <row r="34" spans="1:10" x14ac:dyDescent="0.2">
      <c r="B34" s="22" t="s">
        <v>39</v>
      </c>
      <c r="D34" s="23">
        <f>D35</f>
        <v>40000</v>
      </c>
      <c r="E34" s="23">
        <f>E35</f>
        <v>374866.57</v>
      </c>
      <c r="F34" s="23">
        <f t="shared" si="0"/>
        <v>414866.57</v>
      </c>
      <c r="G34" s="23">
        <f>G35</f>
        <v>144600</v>
      </c>
      <c r="H34" s="23">
        <f>H35</f>
        <v>139500</v>
      </c>
      <c r="I34" s="20">
        <f>+F34-G34</f>
        <v>270266.57</v>
      </c>
    </row>
    <row r="35" spans="1:10" x14ac:dyDescent="0.2">
      <c r="B35" s="17"/>
      <c r="C35" s="3" t="s">
        <v>40</v>
      </c>
      <c r="D35" s="15">
        <v>40000</v>
      </c>
      <c r="E35" s="16">
        <v>374866.57</v>
      </c>
      <c r="F35" s="15">
        <f t="shared" si="0"/>
        <v>414866.57</v>
      </c>
      <c r="G35" s="15">
        <v>144600</v>
      </c>
      <c r="H35" s="15">
        <v>139500</v>
      </c>
      <c r="I35" s="15">
        <f>F35-G35</f>
        <v>270266.57</v>
      </c>
    </row>
    <row r="36" spans="1:10" ht="12.75" customHeight="1" x14ac:dyDescent="0.2">
      <c r="B36" s="18" t="s">
        <v>41</v>
      </c>
      <c r="C36" s="19"/>
      <c r="D36" s="20">
        <f>SUM(D37:D41)</f>
        <v>321034.59999999998</v>
      </c>
      <c r="E36" s="20">
        <f>SUM(E37:E42)</f>
        <v>12919692.009999998</v>
      </c>
      <c r="F36" s="20">
        <f>SUM(F37:F42)</f>
        <v>13240726.609999999</v>
      </c>
      <c r="G36" s="20">
        <f>SUM(G37:G42)</f>
        <v>1428035.5299999998</v>
      </c>
      <c r="H36" s="20">
        <f>SUM(H37:H42)</f>
        <v>1428035.5299999998</v>
      </c>
      <c r="I36" s="20">
        <f>SUM(I37:I42)</f>
        <v>11812691.079999998</v>
      </c>
    </row>
    <row r="37" spans="1:10" x14ac:dyDescent="0.2">
      <c r="B37" s="17"/>
      <c r="C37" s="14" t="s">
        <v>42</v>
      </c>
      <c r="D37" s="15">
        <v>177023.56</v>
      </c>
      <c r="E37" s="16">
        <v>4639002.2699999996</v>
      </c>
      <c r="F37" s="15">
        <f t="shared" si="0"/>
        <v>4816025.8299999991</v>
      </c>
      <c r="G37" s="15">
        <v>465103.29</v>
      </c>
      <c r="H37" s="15">
        <v>465103.29</v>
      </c>
      <c r="I37" s="15">
        <f t="shared" ref="I37:I46" si="3">+F37-G37</f>
        <v>4350922.5399999991</v>
      </c>
    </row>
    <row r="38" spans="1:10" x14ac:dyDescent="0.2">
      <c r="B38" s="17"/>
      <c r="C38" s="14" t="s">
        <v>43</v>
      </c>
      <c r="D38" s="15">
        <v>0</v>
      </c>
      <c r="E38" s="3">
        <v>33000</v>
      </c>
      <c r="F38" s="15">
        <f t="shared" si="0"/>
        <v>33000</v>
      </c>
      <c r="G38" s="15">
        <v>0</v>
      </c>
      <c r="H38" s="15">
        <v>0</v>
      </c>
      <c r="I38" s="15">
        <f t="shared" si="3"/>
        <v>33000</v>
      </c>
    </row>
    <row r="39" spans="1:10" x14ac:dyDescent="0.2">
      <c r="B39" s="17"/>
      <c r="C39" s="3" t="s">
        <v>44</v>
      </c>
      <c r="D39" s="15">
        <v>54000</v>
      </c>
      <c r="E39" s="16">
        <v>2537749.5299999998</v>
      </c>
      <c r="F39" s="15">
        <f t="shared" si="0"/>
        <v>2591749.5299999998</v>
      </c>
      <c r="G39" s="15">
        <v>313784.64</v>
      </c>
      <c r="H39" s="15">
        <v>313784.64</v>
      </c>
      <c r="I39" s="15">
        <f t="shared" si="3"/>
        <v>2277964.8899999997</v>
      </c>
    </row>
    <row r="40" spans="1:10" x14ac:dyDescent="0.2">
      <c r="B40" s="17"/>
      <c r="C40" s="3" t="s">
        <v>45</v>
      </c>
      <c r="D40" s="15">
        <v>0</v>
      </c>
      <c r="E40" s="16">
        <v>498764</v>
      </c>
      <c r="F40" s="15">
        <f t="shared" si="0"/>
        <v>498764</v>
      </c>
      <c r="G40" s="15">
        <v>0</v>
      </c>
      <c r="H40" s="15">
        <v>0</v>
      </c>
      <c r="I40" s="15">
        <f t="shared" si="3"/>
        <v>498764</v>
      </c>
    </row>
    <row r="41" spans="1:10" x14ac:dyDescent="0.2">
      <c r="B41" s="17"/>
      <c r="C41" s="3" t="s">
        <v>46</v>
      </c>
      <c r="D41" s="24">
        <v>90011.04</v>
      </c>
      <c r="E41" s="16">
        <v>5211176.21</v>
      </c>
      <c r="F41" s="25">
        <f t="shared" si="0"/>
        <v>5301187.25</v>
      </c>
      <c r="G41" s="15">
        <v>649147.6</v>
      </c>
      <c r="H41" s="25">
        <v>649147.6</v>
      </c>
      <c r="I41" s="15">
        <f t="shared" si="3"/>
        <v>4652039.6500000004</v>
      </c>
    </row>
    <row r="42" spans="1:10" x14ac:dyDescent="0.2">
      <c r="B42" s="17"/>
      <c r="C42" s="3" t="s">
        <v>47</v>
      </c>
      <c r="D42" s="24">
        <v>0</v>
      </c>
      <c r="E42" s="16">
        <v>0</v>
      </c>
      <c r="F42" s="25">
        <f t="shared" si="0"/>
        <v>0</v>
      </c>
      <c r="G42" s="25">
        <v>0</v>
      </c>
      <c r="H42" s="25">
        <v>0</v>
      </c>
      <c r="I42" s="15">
        <f t="shared" si="3"/>
        <v>0</v>
      </c>
    </row>
    <row r="43" spans="1:10" x14ac:dyDescent="0.2">
      <c r="B43" s="26" t="s">
        <v>48</v>
      </c>
      <c r="C43" s="14"/>
      <c r="D43" s="15">
        <f>D44</f>
        <v>0</v>
      </c>
      <c r="E43" s="23">
        <f>E44</f>
        <v>50469253.270000003</v>
      </c>
      <c r="F43" s="23">
        <f t="shared" si="0"/>
        <v>50469253.270000003</v>
      </c>
      <c r="G43" s="23">
        <f>G44</f>
        <v>25471530.199999999</v>
      </c>
      <c r="H43" s="23">
        <f>H44</f>
        <v>20540384.640000001</v>
      </c>
      <c r="I43" s="23">
        <f t="shared" si="3"/>
        <v>24997723.070000004</v>
      </c>
    </row>
    <row r="44" spans="1:10" x14ac:dyDescent="0.2">
      <c r="B44" s="17"/>
      <c r="C44" s="3" t="s">
        <v>49</v>
      </c>
      <c r="D44" s="15">
        <v>0</v>
      </c>
      <c r="E44" s="16">
        <v>50469253.270000003</v>
      </c>
      <c r="F44" s="15">
        <f t="shared" si="0"/>
        <v>50469253.270000003</v>
      </c>
      <c r="G44" s="15">
        <v>25471530.199999999</v>
      </c>
      <c r="H44" s="15">
        <v>20540384.640000001</v>
      </c>
      <c r="I44" s="15">
        <f t="shared" si="3"/>
        <v>24997723.070000004</v>
      </c>
    </row>
    <row r="45" spans="1:10" x14ac:dyDescent="0.2">
      <c r="B45" s="26" t="s">
        <v>50</v>
      </c>
      <c r="C45" s="27"/>
      <c r="D45" s="20">
        <f>D46</f>
        <v>777738.6</v>
      </c>
      <c r="E45" s="20">
        <f>E46</f>
        <v>-777738.6</v>
      </c>
      <c r="F45" s="20">
        <f>D45+E45</f>
        <v>0</v>
      </c>
      <c r="G45" s="20">
        <v>0</v>
      </c>
      <c r="H45" s="20">
        <v>0</v>
      </c>
      <c r="I45" s="20">
        <f t="shared" si="3"/>
        <v>0</v>
      </c>
    </row>
    <row r="46" spans="1:10" x14ac:dyDescent="0.2">
      <c r="B46" s="17"/>
      <c r="C46" s="3" t="s">
        <v>51</v>
      </c>
      <c r="D46" s="28">
        <v>777738.6</v>
      </c>
      <c r="E46" s="28">
        <v>-777738.6</v>
      </c>
      <c r="F46" s="15">
        <f t="shared" si="0"/>
        <v>0</v>
      </c>
      <c r="G46" s="28">
        <v>0</v>
      </c>
      <c r="H46" s="28">
        <v>0</v>
      </c>
      <c r="I46" s="28">
        <f t="shared" si="3"/>
        <v>0</v>
      </c>
    </row>
    <row r="47" spans="1:10" s="22" customFormat="1" x14ac:dyDescent="0.2">
      <c r="A47" s="29"/>
      <c r="B47" s="30"/>
      <c r="C47" s="31" t="s">
        <v>52</v>
      </c>
      <c r="D47" s="32">
        <f>D10+D16+D24+D36+D45+D34</f>
        <v>20631070.600000005</v>
      </c>
      <c r="E47" s="33">
        <f>E10+E16+E24+E36+E45+E43+E34</f>
        <v>80461251.899999991</v>
      </c>
      <c r="F47" s="32">
        <f>F10+F16+F24+F36+F45+F43+F34</f>
        <v>101092322.5</v>
      </c>
      <c r="G47" s="32">
        <f>G10+G16+G24+G36+G45+G43+G34</f>
        <v>45704651.530000001</v>
      </c>
      <c r="H47" s="32">
        <f>H10+H16+H24+H36+H45+H43+H34</f>
        <v>40475484.870000005</v>
      </c>
      <c r="I47" s="33">
        <f>I10+I16+I24+I36+I45+I43+I34</f>
        <v>55387670.970000006</v>
      </c>
      <c r="J47" s="29"/>
    </row>
    <row r="49" spans="2:10" x14ac:dyDescent="0.2">
      <c r="B49" s="34" t="s">
        <v>53</v>
      </c>
      <c r="F49" s="35"/>
      <c r="G49" s="35"/>
      <c r="H49" s="35"/>
      <c r="I49" s="35"/>
    </row>
    <row r="51" spans="2:10" x14ac:dyDescent="0.2">
      <c r="D51" s="35" t="str">
        <f>IF(D48=[1]CAdmon!D36," ","ERROR")</f>
        <v xml:space="preserve"> </v>
      </c>
      <c r="E51" s="35" t="str">
        <f>IF(E48=[1]CAdmon!E36," ","ERROR")</f>
        <v xml:space="preserve"> </v>
      </c>
      <c r="F51" s="35" t="str">
        <f>IF(F48=[1]CAdmon!F36," ","ERROR")</f>
        <v xml:space="preserve"> </v>
      </c>
      <c r="G51" s="35" t="str">
        <f>IF(G48=[1]CAdmon!G36," ","ERROR")</f>
        <v xml:space="preserve"> </v>
      </c>
      <c r="H51" s="35" t="str">
        <f>IF(H48=[1]CAdmon!H36," ","ERROR")</f>
        <v xml:space="preserve"> </v>
      </c>
      <c r="I51" s="35" t="str">
        <f>IF(I48=[1]CAdmon!I36," ","ERROR")</f>
        <v xml:space="preserve"> </v>
      </c>
    </row>
    <row r="52" spans="2:10" x14ac:dyDescent="0.2">
      <c r="B52" s="14"/>
      <c r="C52" s="14"/>
      <c r="D52" s="14"/>
      <c r="E52" s="14"/>
      <c r="F52" s="14"/>
      <c r="G52" s="14"/>
      <c r="H52" s="14"/>
      <c r="I52" s="14"/>
      <c r="J52" s="36"/>
    </row>
    <row r="53" spans="2:10" x14ac:dyDescent="0.2">
      <c r="B53" s="14"/>
      <c r="C53" s="37"/>
      <c r="D53" s="37"/>
      <c r="E53" s="14"/>
      <c r="F53" s="38"/>
      <c r="G53" s="38"/>
      <c r="H53" s="38"/>
      <c r="I53" s="38"/>
      <c r="J53" s="36"/>
    </row>
    <row r="54" spans="2:10" x14ac:dyDescent="0.2">
      <c r="B54" s="14"/>
      <c r="C54" s="39"/>
      <c r="D54" s="39"/>
      <c r="E54" s="14"/>
      <c r="F54" s="38"/>
      <c r="G54" s="38"/>
      <c r="H54" s="38"/>
      <c r="I54" s="38"/>
      <c r="J54" s="36"/>
    </row>
    <row r="55" spans="2:10" x14ac:dyDescent="0.2">
      <c r="B55" s="14"/>
      <c r="C55" s="14"/>
      <c r="D55" s="14"/>
      <c r="E55" s="14"/>
      <c r="F55" s="14"/>
      <c r="G55" s="14"/>
      <c r="H55" s="14"/>
      <c r="I55" s="14"/>
      <c r="J55" s="36"/>
    </row>
  </sheetData>
  <mergeCells count="14">
    <mergeCell ref="C54:D54"/>
    <mergeCell ref="F54:I54"/>
    <mergeCell ref="B10:C10"/>
    <mergeCell ref="B16:C16"/>
    <mergeCell ref="B24:C24"/>
    <mergeCell ref="B36:C36"/>
    <mergeCell ref="C53:D53"/>
    <mergeCell ref="F53:I53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67" fitToHeight="0" orientation="landscape" horizontalDpi="4294967294" verticalDpi="4294967294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2019-07-11T19:06:32Z</dcterms:created>
  <dcterms:modified xsi:type="dcterms:W3CDTF">2019-07-11T19:07:18Z</dcterms:modified>
</cp:coreProperties>
</file>